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15 - objekt K2 - odpočet obkladů za kuchyňskými linkami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0-19 ZL1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'ZL10-19 ZL15 Pol'!$A$1:$U$58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7" i="12"/>
  <c r="K37" i="12"/>
  <c r="M37" i="12"/>
  <c r="O37" i="12"/>
  <c r="Q37" i="12"/>
  <c r="U37" i="12"/>
  <c r="I53" i="12"/>
  <c r="K53" i="12"/>
  <c r="M53" i="12"/>
  <c r="O53" i="12"/>
  <c r="Q53" i="12"/>
  <c r="U53" i="12"/>
  <c r="I50" i="1"/>
  <c r="J49" i="1" s="1"/>
  <c r="J50" i="1" s="1"/>
  <c r="F42" i="1"/>
  <c r="G42" i="1"/>
  <c r="H42" i="1"/>
  <c r="I42" i="1"/>
  <c r="J41" i="1" s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40" i="1" l="1"/>
  <c r="O7" i="12"/>
  <c r="U7" i="12"/>
  <c r="K7" i="12"/>
  <c r="M7" i="12"/>
  <c r="Q7" i="12"/>
  <c r="I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<sst xmlns="http://schemas.openxmlformats.org/spreadsheetml/2006/main" count="253" uniqueCount="150">
  <si>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</si>
  <si>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</si>
  <si>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</si>
  <si>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</si>
  <si>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</si>
  <si>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</si>
  <si>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</si>
  <si>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</si>
  <si>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</si>
  <si>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</si>
  <si>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</si>
  <si>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</si>
  <si>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</si>
  <si>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</si>
  <si>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</si>
  <si>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</si>
  <si>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</si>
  <si>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</si>
  <si>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</si>
  <si>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</si>
  <si>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</si>
  <si>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</si>
  <si>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</si>
  <si>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</si>
  <si>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</si>
  <si>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</si>
  <si>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</si>
  <si>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</si>
  <si>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</si>
  <si>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</si>
  <si>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</si>
  <si>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</si>
  <si>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</si>
  <si>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</si>
  <si>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</si>
  <si>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</si>
  <si>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</si>
  <si>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</si>
  <si>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</si>
  <si>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</si>
  <si>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</si>
  <si>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</si>
  <si>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</si>
  <si>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ZL15</t>
  </si>
  <si>
    <t>Obklady za kuchyňskými linkami - odpočet</t>
  </si>
  <si>
    <t>ZL10-19</t>
  </si>
  <si>
    <t>Změny stavebních prací, vícepráce a méněpráce v 2.NP dle změn v PD</t>
  </si>
  <si>
    <t>Objekt:</t>
  </si>
  <si>
    <t>Rozpočet:</t>
  </si>
  <si>
    <t>ZL08-19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</si>
  <si>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</si>
  <si>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</si>
  <si>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</si>
  <si>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</si>
  <si>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</si>
  <si>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</si>
  <si>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</si>
  <si>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</si>
  <si>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</si>
  <si>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</si>
  <si>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</si>
  <si>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</si>
  <si>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</si>
  <si>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</si>
  <si>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</si>
  <si>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</si>
  <si>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</si>
  <si>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</si>
  <si>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</si>
  <si>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</si>
  <si>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</si>
  <si>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</si>
  <si>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</si>
  <si>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</si>
  <si>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781</t>
  </si>
  <si>
    <t>Obklady keramické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</si>
  <si>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</si>
  <si>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</si>
  <si>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</si>
  <si>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</si>
  <si>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</si>
  <si>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</si>
  <si>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</si>
  <si>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</si>
  <si>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</si>
  <si>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</si>
  <si>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</si>
  <si>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</si>
  <si>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</si>
  <si>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</si>
  <si>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</si>
  <si>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</si>
  <si>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</si>
  <si>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</si>
  <si>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</si>
  <si>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</si>
  <si>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</si>
  <si>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</si>
  <si>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</si>
  <si>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</si>
  <si>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</si>
  <si>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</si>
  <si>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781101210</t>
  </si>
  <si>
    <t>Penetrace podkladu pod obklady, penetrační nátěr ASO-Unigrund K</t>
  </si>
  <si>
    <t>m2</t>
  </si>
  <si>
    <t>POL1_7</t>
  </si>
  <si>
    <t xml:space="preserve">terakotový obklad  :  </t>
  </si>
  <si>
    <t>VV</t>
  </si>
  <si>
    <t xml:space="preserve">výkres č.A.1.2.b.05 - 2.NP  :  </t>
  </si>
  <si>
    <t>místnost č. K2-2-008 :  -1,4*(2,1+0,6)</t>
  </si>
  <si>
    <t>místnost č. K2-2-010 :  -1,4*(2+0,6)</t>
  </si>
  <si>
    <t>místnost č. K2-2-015 :  -1,4*(2,2+0,6)</t>
  </si>
  <si>
    <t>místnost č. K2-2-018 :  -1,4*(2,3+0,6)</t>
  </si>
  <si>
    <t>místnost č. K2-2-023 :  -1,4*(1,5+0,7)</t>
  </si>
  <si>
    <t>781419711</t>
  </si>
  <si>
    <t>Montáž obkladů vnitřních z obkládaček pórovinových příplatky k položkám montáže obkladů vnitřních z, obkladaček pórovinových příplatek k obkladu stěn za plochu do 10 m2 jedntl</t>
  </si>
  <si>
    <t>781475111</t>
  </si>
  <si>
    <t>Obklad vnitřní stěn keramický, do tmele, 10x10 cm, CARO FK flex (lepidlo), ASO-Fugenbunt (spár.hmota)</t>
  </si>
  <si>
    <t xml:space="preserve">výkres č.A.1.2.b.04 - 1.NP  :  </t>
  </si>
  <si>
    <t xml:space="preserve">obklady za kuchyňskou linkou  :  </t>
  </si>
  <si>
    <t>Mezisoučet</t>
  </si>
  <si>
    <t>781479705</t>
  </si>
  <si>
    <t>Přípl.za spárovací hmotu - plošně, směs Fugendbunt (Knauf)</t>
  </si>
  <si>
    <t>781497111</t>
  </si>
  <si>
    <t xml:space="preserve">Lišta hliníková ukončovacích k obkladům </t>
  </si>
  <si>
    <t>m</t>
  </si>
  <si>
    <t>místnost č. K2-2-008 : -(2,1+0,6)</t>
  </si>
  <si>
    <t>místnost č. K2-2-010 :  -(2+0,6)</t>
  </si>
  <si>
    <t>místnost č. K2-2-015 :  -(2,2+0,6)</t>
  </si>
  <si>
    <t>místnost č. K2-2-018 :  -(2,3+0,6)</t>
  </si>
  <si>
    <t>místnost č. K2-2-023 :  -(1,5+0,7)</t>
  </si>
  <si>
    <t>5970000</t>
  </si>
  <si>
    <t>Dlaždice terakotová glazovaná 55/55/15 mm, asymetricky glazované, různé barvy</t>
  </si>
  <si>
    <t xml:space="preserve">m2    </t>
  </si>
  <si>
    <t>POL3_7</t>
  </si>
  <si>
    <t xml:space="preserve">Zadavatel upozorňuje, že materiálové a estetické provedení musí odpovídat vysokému standardu památkově chráněného objektu.  :  </t>
  </si>
  <si>
    <t xml:space="preserve">Zhotovitel není oprávněn dodávku každé příslušné položky uskutečnit dříve, než bude zadavatelem odsouhlasen vzorek.  :  </t>
  </si>
  <si>
    <t xml:space="preserve">Samotná dodávka pak musí odpovídat  odsouhlasenému vzorku.  :  </t>
  </si>
  <si>
    <t xml:space="preserve">specifikace prvku viz.  Kniha_stand_prvku - obklady, dlažby  :  </t>
  </si>
  <si>
    <t xml:space="preserve">prvek ozn. OB.7, OB.8  :  </t>
  </si>
  <si>
    <t>ztrátné 5% : -18,48*0,05</t>
  </si>
  <si>
    <t>998781103</t>
  </si>
  <si>
    <t>Přesun hmot pro obklady keramické, výšky do 24 m</t>
  </si>
  <si>
    <t>t</t>
  </si>
  <si>
    <t>POL7_</t>
  </si>
  <si>
    <t xml:space="preserve">Hmotnosti z položek s pořadovými čísly: : </t>
  </si>
  <si>
    <t xml:space="preserve">1,3,4,5,6, : </t>
  </si>
  <si>
    <t>Součet: : -0,67418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</si>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</sst>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2" t="s">
        <v>42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3" customHeight="1" x14ac:dyDescent="0.2">
      <c r="A2" s="4"/>
      <c r="B2" s="79" t="s">
        <v>24</v>
      </c>
      <c r="C2" s="80"/>
      <c r="D2" s="81" t="s">
        <v>49</v>
      </c>
      <c r="E2" s="203" t="s">
        <v>50</v>
      </c>
      <c r="F2" s="204"/>
      <c r="G2" s="204"/>
      <c r="H2" s="204"/>
      <c r="I2" s="204"/>
      <c r="J2" s="205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6" t="s">
        <v>63</v>
      </c>
      <c r="E11" s="226"/>
      <c r="F11" s="226"/>
      <c r="G11" s="226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29" t="s">
        <v>64</v>
      </c>
      <c r="E12" s="229"/>
      <c r="F12" s="229"/>
      <c r="G12" s="229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30" t="s">
        <v>65</v>
      </c>
      <c r="E13" s="230"/>
      <c r="F13" s="230"/>
      <c r="G13" s="230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51" t="s">
        <v>26</v>
      </c>
      <c r="B16" s="152" t="s">
        <v>26</v>
      </c>
      <c r="C16" s="54"/>
      <c r="D16" s="55"/>
      <c r="E16" s="206"/>
      <c r="F16" s="207"/>
      <c r="G16" s="206"/>
      <c r="H16" s="207"/>
      <c r="I16" s="206">
        <v>0</v>
      </c>
      <c r="J16" s="208"/>
    </row>
    <row r="17" spans="1:10" ht="23.25" customHeight="1" x14ac:dyDescent="0.2">
      <c r="A17" s="151" t="s">
        <v>27</v>
      </c>
      <c r="B17" s="152" t="s">
        <v>27</v>
      </c>
      <c r="C17" s="54"/>
      <c r="D17" s="55"/>
      <c r="E17" s="206"/>
      <c r="F17" s="207"/>
      <c r="G17" s="206"/>
      <c r="H17" s="207"/>
      <c r="I17" s="206">
        <v>-42953.3</v>
      </c>
      <c r="J17" s="208"/>
    </row>
    <row r="18" spans="1:10" ht="23.25" customHeight="1" x14ac:dyDescent="0.2">
      <c r="A18" s="151" t="s">
        <v>28</v>
      </c>
      <c r="B18" s="152" t="s">
        <v>28</v>
      </c>
      <c r="C18" s="54"/>
      <c r="D18" s="55"/>
      <c r="E18" s="206"/>
      <c r="F18" s="207"/>
      <c r="G18" s="206"/>
      <c r="H18" s="207"/>
      <c r="I18" s="206">
        <v>0</v>
      </c>
      <c r="J18" s="208"/>
    </row>
    <row r="19" spans="1:10" ht="23.25" customHeight="1" x14ac:dyDescent="0.2">
      <c r="A19" s="151" t="s">
        <v>76</v>
      </c>
      <c r="B19" s="152" t="s">
        <v>29</v>
      </c>
      <c r="C19" s="54"/>
      <c r="D19" s="55"/>
      <c r="E19" s="206"/>
      <c r="F19" s="207"/>
      <c r="G19" s="206"/>
      <c r="H19" s="207"/>
      <c r="I19" s="206">
        <v>0</v>
      </c>
      <c r="J19" s="208"/>
    </row>
    <row r="20" spans="1:10" ht="23.25" customHeight="1" x14ac:dyDescent="0.2">
      <c r="A20" s="151" t="s">
        <v>77</v>
      </c>
      <c r="B20" s="152" t="s">
        <v>30</v>
      </c>
      <c r="C20" s="54"/>
      <c r="D20" s="55"/>
      <c r="E20" s="206"/>
      <c r="F20" s="207"/>
      <c r="G20" s="206"/>
      <c r="H20" s="207"/>
      <c r="I20" s="206">
        <v>0</v>
      </c>
      <c r="J20" s="208"/>
    </row>
    <row r="21" spans="1:10" ht="23.25" customHeight="1" x14ac:dyDescent="0.2">
      <c r="A21" s="4"/>
      <c r="B21" s="70" t="s">
        <v>31</v>
      </c>
      <c r="C21" s="71"/>
      <c r="D21" s="72"/>
      <c r="E21" s="214"/>
      <c r="F21" s="223"/>
      <c r="G21" s="214"/>
      <c r="H21" s="223"/>
      <c r="I21" s="214">
        <f>SUM(I16:J20)</f>
        <v>-42953.3</v>
      </c>
      <c r="J21" s="215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2">
        <v>0</v>
      </c>
      <c r="H23" s="213"/>
      <c r="I23" s="213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10">
        <f>I23*E23/100</f>
        <v>0</v>
      </c>
      <c r="H24" s="211"/>
      <c r="I24" s="211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12">
        <v>-42953.3</v>
      </c>
      <c r="H25" s="213"/>
      <c r="I25" s="213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9">
        <f>I25*E25/100</f>
        <v>0</v>
      </c>
      <c r="H26" s="220"/>
      <c r="I26" s="220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21"/>
      <c r="H27" s="221"/>
      <c r="I27" s="221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22">
        <v>-42953.3</v>
      </c>
      <c r="H28" s="224"/>
      <c r="I28" s="224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22">
        <f>SUM(I23:I27)</f>
        <v>0</v>
      </c>
      <c r="H29" s="222"/>
      <c r="I29" s="222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09" t="s">
        <v>2</v>
      </c>
      <c r="E35" s="209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193"/>
      <c r="D39" s="194"/>
      <c r="E39" s="194"/>
      <c r="F39" s="115">
        <v>0</v>
      </c>
      <c r="G39" s="116">
        <v>-42953.3</v>
      </c>
      <c r="H39" s="117"/>
      <c r="I39" s="118">
        <v>-42953.3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195" t="s">
        <v>46</v>
      </c>
      <c r="D40" s="196"/>
      <c r="E40" s="196"/>
      <c r="F40" s="119">
        <v>0</v>
      </c>
      <c r="G40" s="120">
        <v>-42953.3</v>
      </c>
      <c r="H40" s="120"/>
      <c r="I40" s="121">
        <v>-42953.3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197" t="s">
        <v>44</v>
      </c>
      <c r="D41" s="198"/>
      <c r="E41" s="198"/>
      <c r="F41" s="122">
        <v>0</v>
      </c>
      <c r="G41" s="123">
        <v>-42953.3</v>
      </c>
      <c r="H41" s="123"/>
      <c r="I41" s="124">
        <v>-42953.3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199" t="s">
        <v>70</v>
      </c>
      <c r="C42" s="200"/>
      <c r="D42" s="200"/>
      <c r="E42" s="200"/>
      <c r="F42" s="125">
        <f>SUMIF(A39:A41,"=1",F39:F41)</f>
        <v>0</v>
      </c>
      <c r="G42" s="126">
        <f>SUMIF(A39:A41,"=1",G39:G41)</f>
        <v>-42953.3</v>
      </c>
      <c r="H42" s="126">
        <f>SUMIF(A39:A41,"=1",H39:H41)</f>
        <v>0</v>
      </c>
      <c r="I42" s="127">
        <f>SUMIF(A39:A41,"=1",I39:I41)</f>
        <v>-42953.3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39" t="s">
        <v>18</v>
      </c>
      <c r="C48" s="139" t="s">
        <v>6</v>
      </c>
      <c r="D48" s="140"/>
      <c r="E48" s="140"/>
      <c r="F48" s="143" t="s">
        <v>73</v>
      </c>
      <c r="G48" s="143"/>
      <c r="H48" s="143"/>
      <c r="I48" s="143" t="s">
        <v>31</v>
      </c>
      <c r="J48" s="143" t="s">
        <v>0</v>
      </c>
    </row>
    <row r="49" spans="1:10" ht="25.5" customHeight="1" x14ac:dyDescent="0.2">
      <c r="A49" s="137"/>
      <c r="B49" s="145" t="s">
        <v>74</v>
      </c>
      <c r="C49" s="201" t="s">
        <v>75</v>
      </c>
      <c r="D49" s="202"/>
      <c r="E49" s="202"/>
      <c r="F49" s="149" t="s">
        <v>27</v>
      </c>
      <c r="G49" s="146"/>
      <c r="H49" s="146"/>
      <c r="I49" s="146">
        <v>-42953.3</v>
      </c>
      <c r="J49" s="147">
        <f>IF(I50=0,"",I49/I50*100)</f>
        <v>100</v>
      </c>
    </row>
    <row r="50" spans="1:10" ht="25.5" customHeight="1" x14ac:dyDescent="0.2">
      <c r="A50" s="138"/>
      <c r="B50" s="141" t="s">
        <v>1</v>
      </c>
      <c r="C50" s="141"/>
      <c r="D50" s="142"/>
      <c r="E50" s="142"/>
      <c r="F50" s="150"/>
      <c r="G50" s="144"/>
      <c r="H50" s="144"/>
      <c r="I50" s="144">
        <f>I49</f>
        <v>-42953.3</v>
      </c>
      <c r="J50" s="148">
        <f>J49</f>
        <v>100</v>
      </c>
    </row>
    <row r="51" spans="1:10" x14ac:dyDescent="0.2">
      <c r="F51" s="97"/>
      <c r="G51" s="96"/>
      <c r="H51" s="97"/>
      <c r="I51" s="96"/>
      <c r="J51" s="98"/>
    </row>
    <row r="52" spans="1:10" x14ac:dyDescent="0.2">
      <c r="F52" s="97"/>
      <c r="G52" s="96"/>
      <c r="H52" s="97"/>
      <c r="I52" s="96"/>
      <c r="J52" s="98"/>
    </row>
    <row r="53" spans="1:10" x14ac:dyDescent="0.2">
      <c r="F53" s="97"/>
      <c r="G53" s="96"/>
      <c r="H53" s="97"/>
      <c r="I53" s="96"/>
      <c r="J53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2:J2"/>
    <mergeCell ref="E17:F17"/>
    <mergeCell ref="G16:H16"/>
    <mergeCell ref="G17:H17"/>
    <mergeCell ref="G18:H18"/>
    <mergeCell ref="I17:J17"/>
    <mergeCell ref="I18:J18"/>
    <mergeCell ref="E18:F18"/>
    <mergeCell ref="D13:G1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5" t="s">
        <v>8</v>
      </c>
      <c r="B2" s="74"/>
      <c r="C2" s="233"/>
      <c r="D2" s="233"/>
      <c r="E2" s="233"/>
      <c r="F2" s="233"/>
      <c r="G2" s="234"/>
    </row>
    <row r="3" spans="1:7" ht="24.95" customHeight="1" x14ac:dyDescent="0.2">
      <c r="A3" s="75" t="s">
        <v>9</v>
      </c>
      <c r="B3" s="74"/>
      <c r="C3" s="233"/>
      <c r="D3" s="233"/>
      <c r="E3" s="233"/>
      <c r="F3" s="233"/>
      <c r="G3" s="234"/>
    </row>
    <row r="4" spans="1:7" ht="24.95" customHeight="1" x14ac:dyDescent="0.2">
      <c r="A4" s="75" t="s">
        <v>10</v>
      </c>
      <c r="B4" s="74"/>
      <c r="C4" s="233"/>
      <c r="D4" s="233"/>
      <c r="E4" s="233"/>
      <c r="F4" s="233"/>
      <c r="G4" s="23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E1" t="s">
        <v>78</v>
      </c>
    </row>
    <row r="2" spans="1:60" ht="24.95" customHeight="1" x14ac:dyDescent="0.2">
      <c r="A2" s="154" t="s">
        <v>8</v>
      </c>
      <c r="B2" s="74" t="s">
        <v>49</v>
      </c>
      <c r="C2" s="236" t="s">
        <v>50</v>
      </c>
      <c r="D2" s="237"/>
      <c r="E2" s="237"/>
      <c r="F2" s="237"/>
      <c r="G2" s="238"/>
      <c r="AE2" t="s">
        <v>79</v>
      </c>
    </row>
    <row r="3" spans="1:60" ht="24.95" customHeight="1" x14ac:dyDescent="0.2">
      <c r="A3" s="154" t="s">
        <v>9</v>
      </c>
      <c r="B3" s="74" t="s">
        <v>45</v>
      </c>
      <c r="C3" s="236" t="s">
        <v>46</v>
      </c>
      <c r="D3" s="237"/>
      <c r="E3" s="237"/>
      <c r="F3" s="237"/>
      <c r="G3" s="238"/>
      <c r="AC3" s="95" t="s">
        <v>79</v>
      </c>
      <c r="AE3" t="s">
        <v>80</v>
      </c>
    </row>
    <row r="4" spans="1:60" ht="24.95" customHeight="1" x14ac:dyDescent="0.2">
      <c r="A4" s="155" t="s">
        <v>10</v>
      </c>
      <c r="B4" s="156" t="s">
        <v>43</v>
      </c>
      <c r="C4" s="239" t="s">
        <v>44</v>
      </c>
      <c r="D4" s="240"/>
      <c r="E4" s="240"/>
      <c r="F4" s="240"/>
      <c r="G4" s="241"/>
      <c r="AE4" t="s">
        <v>81</v>
      </c>
    </row>
    <row r="5" spans="1:60" x14ac:dyDescent="0.2">
      <c r="D5" s="153"/>
    </row>
    <row r="6" spans="1:60" ht="38.25" x14ac:dyDescent="0.2">
      <c r="A6" s="162" t="s">
        <v>82</v>
      </c>
      <c r="B6" s="160" t="s">
        <v>83</v>
      </c>
      <c r="C6" s="160" t="s">
        <v>84</v>
      </c>
      <c r="D6" s="161" t="s">
        <v>85</v>
      </c>
      <c r="E6" s="162" t="s">
        <v>86</v>
      </c>
      <c r="F6" s="157" t="s">
        <v>87</v>
      </c>
      <c r="G6" s="162" t="s">
        <v>31</v>
      </c>
      <c r="H6" s="163" t="s">
        <v>32</v>
      </c>
      <c r="I6" s="163" t="s">
        <v>88</v>
      </c>
      <c r="J6" s="163" t="s">
        <v>33</v>
      </c>
      <c r="K6" s="163" t="s">
        <v>89</v>
      </c>
      <c r="L6" s="163" t="s">
        <v>90</v>
      </c>
      <c r="M6" s="163" t="s">
        <v>91</v>
      </c>
      <c r="N6" s="163" t="s">
        <v>92</v>
      </c>
      <c r="O6" s="163" t="s">
        <v>93</v>
      </c>
      <c r="P6" s="163" t="s">
        <v>94</v>
      </c>
      <c r="Q6" s="163" t="s">
        <v>95</v>
      </c>
      <c r="R6" s="163" t="s">
        <v>96</v>
      </c>
      <c r="S6" s="163" t="s">
        <v>97</v>
      </c>
      <c r="T6" s="163" t="s">
        <v>98</v>
      </c>
      <c r="U6" s="163" t="s">
        <v>99</v>
      </c>
    </row>
    <row r="7" spans="1:60" x14ac:dyDescent="0.2">
      <c r="A7" s="164" t="s">
        <v>100</v>
      </c>
      <c r="B7" s="165" t="s">
        <v>74</v>
      </c>
      <c r="C7" s="166" t="s">
        <v>75</v>
      </c>
      <c r="D7" s="167"/>
      <c r="E7" s="172"/>
      <c r="F7" s="176"/>
      <c r="G7" s="176">
        <f>SUMIF(AE8:AE56,"&lt;&gt;NOR",G8:G56)</f>
        <v>-42953.3</v>
      </c>
      <c r="H7" s="176"/>
      <c r="I7" s="176">
        <f>SUM(I8:I56)</f>
        <v>-33811.47</v>
      </c>
      <c r="J7" s="176"/>
      <c r="K7" s="176">
        <f>SUM(K8:K56)</f>
        <v>-9141.83</v>
      </c>
      <c r="L7" s="176"/>
      <c r="M7" s="176">
        <f>SUM(M8:M56)</f>
        <v>-51973.493000000002</v>
      </c>
      <c r="N7" s="176"/>
      <c r="O7" s="176">
        <f>SUM(O8:O56)</f>
        <v>-0.66999999999999993</v>
      </c>
      <c r="P7" s="176"/>
      <c r="Q7" s="176">
        <f>SUM(Q8:Q56)</f>
        <v>0</v>
      </c>
      <c r="R7" s="176"/>
      <c r="S7" s="176"/>
      <c r="T7" s="177"/>
      <c r="U7" s="176">
        <f>SUM(U8:U56)</f>
        <v>0</v>
      </c>
      <c r="AE7" t="s">
        <v>101</v>
      </c>
    </row>
    <row r="8" spans="1:60" ht="22.5" outlineLevel="1" x14ac:dyDescent="0.2">
      <c r="A8" s="159">
        <v>1</v>
      </c>
      <c r="B8" s="168" t="s">
        <v>102</v>
      </c>
      <c r="C8" s="186" t="s">
        <v>103</v>
      </c>
      <c r="D8" s="169" t="s">
        <v>104</v>
      </c>
      <c r="E8" s="173">
        <v>-18.48</v>
      </c>
      <c r="F8" s="178">
        <v>17</v>
      </c>
      <c r="G8" s="178">
        <v>-314.16000000000003</v>
      </c>
      <c r="H8" s="178">
        <v>0</v>
      </c>
      <c r="I8" s="178">
        <f>ROUND(E8*H8,2)</f>
        <v>0</v>
      </c>
      <c r="J8" s="178">
        <v>17</v>
      </c>
      <c r="K8" s="178">
        <f>ROUND(E8*J8,2)</f>
        <v>-314.16000000000003</v>
      </c>
      <c r="L8" s="178">
        <v>21</v>
      </c>
      <c r="M8" s="178">
        <f>G8*(1+L8/100)</f>
        <v>-380.1336</v>
      </c>
      <c r="N8" s="178">
        <v>1.1E-4</v>
      </c>
      <c r="O8" s="178">
        <f>ROUND(E8*N8,2)</f>
        <v>0</v>
      </c>
      <c r="P8" s="178">
        <v>0</v>
      </c>
      <c r="Q8" s="178">
        <f>ROUND(E8*P8,2)</f>
        <v>0</v>
      </c>
      <c r="R8" s="178"/>
      <c r="S8" s="178"/>
      <c r="T8" s="179">
        <v>0</v>
      </c>
      <c r="U8" s="178">
        <f>ROUND(E8*T8,2)</f>
        <v>0</v>
      </c>
      <c r="V8" s="158"/>
      <c r="W8" s="158"/>
      <c r="X8" s="158"/>
      <c r="Y8" s="158"/>
      <c r="Z8" s="158"/>
      <c r="AA8" s="158"/>
      <c r="AB8" s="158"/>
      <c r="AC8" s="158"/>
      <c r="AD8" s="158"/>
      <c r="AE8" s="158" t="s">
        <v>105</v>
      </c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</row>
    <row r="9" spans="1:60" outlineLevel="1" x14ac:dyDescent="0.2">
      <c r="A9" s="159"/>
      <c r="B9" s="168"/>
      <c r="C9" s="187" t="s">
        <v>106</v>
      </c>
      <c r="D9" s="170"/>
      <c r="E9" s="174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9"/>
      <c r="U9" s="178"/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107</v>
      </c>
      <c r="AF9" s="158">
        <v>0</v>
      </c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59"/>
      <c r="B10" s="168"/>
      <c r="C10" s="187" t="s">
        <v>108</v>
      </c>
      <c r="D10" s="170"/>
      <c r="E10" s="174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78"/>
      <c r="V10" s="158"/>
      <c r="W10" s="158"/>
      <c r="X10" s="158"/>
      <c r="Y10" s="158"/>
      <c r="Z10" s="158"/>
      <c r="AA10" s="158"/>
      <c r="AB10" s="158"/>
      <c r="AC10" s="158"/>
      <c r="AD10" s="158"/>
      <c r="AE10" s="158" t="s">
        <v>107</v>
      </c>
      <c r="AF10" s="158">
        <v>0</v>
      </c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59"/>
      <c r="B11" s="168"/>
      <c r="C11" s="187" t="s">
        <v>109</v>
      </c>
      <c r="D11" s="170"/>
      <c r="E11" s="174">
        <v>-3.78</v>
      </c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9"/>
      <c r="U11" s="178"/>
      <c r="V11" s="158"/>
      <c r="W11" s="158"/>
      <c r="X11" s="158"/>
      <c r="Y11" s="158"/>
      <c r="Z11" s="158"/>
      <c r="AA11" s="158"/>
      <c r="AB11" s="158"/>
      <c r="AC11" s="158"/>
      <c r="AD11" s="158"/>
      <c r="AE11" s="158" t="s">
        <v>107</v>
      </c>
      <c r="AF11" s="158">
        <v>0</v>
      </c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59"/>
      <c r="B12" s="168"/>
      <c r="C12" s="187" t="s">
        <v>110</v>
      </c>
      <c r="D12" s="170"/>
      <c r="E12" s="174">
        <v>-3.64</v>
      </c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9"/>
      <c r="U12" s="178"/>
      <c r="V12" s="158"/>
      <c r="W12" s="158"/>
      <c r="X12" s="158"/>
      <c r="Y12" s="158"/>
      <c r="Z12" s="158"/>
      <c r="AA12" s="158"/>
      <c r="AB12" s="158"/>
      <c r="AC12" s="158"/>
      <c r="AD12" s="158"/>
      <c r="AE12" s="158" t="s">
        <v>107</v>
      </c>
      <c r="AF12" s="158">
        <v>0</v>
      </c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59"/>
      <c r="B13" s="168"/>
      <c r="C13" s="187" t="s">
        <v>111</v>
      </c>
      <c r="D13" s="170"/>
      <c r="E13" s="174">
        <v>-3.92</v>
      </c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9"/>
      <c r="U13" s="178"/>
      <c r="V13" s="158"/>
      <c r="W13" s="158"/>
      <c r="X13" s="158"/>
      <c r="Y13" s="158"/>
      <c r="Z13" s="158"/>
      <c r="AA13" s="158"/>
      <c r="AB13" s="158"/>
      <c r="AC13" s="158"/>
      <c r="AD13" s="158"/>
      <c r="AE13" s="158" t="s">
        <v>107</v>
      </c>
      <c r="AF13" s="158">
        <v>0</v>
      </c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59"/>
      <c r="B14" s="168"/>
      <c r="C14" s="187" t="s">
        <v>112</v>
      </c>
      <c r="D14" s="170"/>
      <c r="E14" s="174">
        <v>-4.0599999999999996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9"/>
      <c r="U14" s="178"/>
      <c r="V14" s="158"/>
      <c r="W14" s="158"/>
      <c r="X14" s="158"/>
      <c r="Y14" s="158"/>
      <c r="Z14" s="158"/>
      <c r="AA14" s="158"/>
      <c r="AB14" s="158"/>
      <c r="AC14" s="158"/>
      <c r="AD14" s="158"/>
      <c r="AE14" s="158" t="s">
        <v>107</v>
      </c>
      <c r="AF14" s="158">
        <v>0</v>
      </c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59"/>
      <c r="B15" s="168"/>
      <c r="C15" s="187" t="s">
        <v>113</v>
      </c>
      <c r="D15" s="170"/>
      <c r="E15" s="174">
        <v>-3.08</v>
      </c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9"/>
      <c r="U15" s="178"/>
      <c r="V15" s="158"/>
      <c r="W15" s="158"/>
      <c r="X15" s="158"/>
      <c r="Y15" s="158"/>
      <c r="Z15" s="158"/>
      <c r="AA15" s="158"/>
      <c r="AB15" s="158"/>
      <c r="AC15" s="158"/>
      <c r="AD15" s="158"/>
      <c r="AE15" s="158" t="s">
        <v>107</v>
      </c>
      <c r="AF15" s="158">
        <v>0</v>
      </c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ht="45" outlineLevel="1" x14ac:dyDescent="0.2">
      <c r="A16" s="159">
        <v>2</v>
      </c>
      <c r="B16" s="168" t="s">
        <v>114</v>
      </c>
      <c r="C16" s="186" t="s">
        <v>115</v>
      </c>
      <c r="D16" s="169" t="s">
        <v>104</v>
      </c>
      <c r="E16" s="173">
        <v>-18.48</v>
      </c>
      <c r="F16" s="178">
        <v>31.45</v>
      </c>
      <c r="G16" s="178">
        <v>-581.20000000000005</v>
      </c>
      <c r="H16" s="178">
        <v>0</v>
      </c>
      <c r="I16" s="178">
        <f>ROUND(E16*H16,2)</f>
        <v>0</v>
      </c>
      <c r="J16" s="178">
        <v>31.45</v>
      </c>
      <c r="K16" s="178">
        <f>ROUND(E16*J16,2)</f>
        <v>-581.20000000000005</v>
      </c>
      <c r="L16" s="178">
        <v>21</v>
      </c>
      <c r="M16" s="178">
        <f>G16*(1+L16/100)</f>
        <v>-703.25200000000007</v>
      </c>
      <c r="N16" s="178">
        <v>0</v>
      </c>
      <c r="O16" s="178">
        <f>ROUND(E16*N16,2)</f>
        <v>0</v>
      </c>
      <c r="P16" s="178">
        <v>0</v>
      </c>
      <c r="Q16" s="178">
        <f>ROUND(E16*P16,2)</f>
        <v>0</v>
      </c>
      <c r="R16" s="178"/>
      <c r="S16" s="178"/>
      <c r="T16" s="179">
        <v>0</v>
      </c>
      <c r="U16" s="178">
        <f>ROUND(E16*T16,2)</f>
        <v>0</v>
      </c>
      <c r="V16" s="158"/>
      <c r="W16" s="158"/>
      <c r="X16" s="158"/>
      <c r="Y16" s="158"/>
      <c r="Z16" s="158"/>
      <c r="AA16" s="158"/>
      <c r="AB16" s="158"/>
      <c r="AC16" s="158"/>
      <c r="AD16" s="158"/>
      <c r="AE16" s="158" t="s">
        <v>105</v>
      </c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ht="33.75" outlineLevel="1" x14ac:dyDescent="0.2">
      <c r="A17" s="159">
        <v>3</v>
      </c>
      <c r="B17" s="168" t="s">
        <v>116</v>
      </c>
      <c r="C17" s="186" t="s">
        <v>117</v>
      </c>
      <c r="D17" s="169" t="s">
        <v>104</v>
      </c>
      <c r="E17" s="173">
        <v>-18.48</v>
      </c>
      <c r="F17" s="178">
        <v>333.2</v>
      </c>
      <c r="G17" s="178">
        <v>-6157.54</v>
      </c>
      <c r="H17" s="178">
        <v>0</v>
      </c>
      <c r="I17" s="178">
        <f>ROUND(E17*H17,2)</f>
        <v>0</v>
      </c>
      <c r="J17" s="178">
        <v>333.2</v>
      </c>
      <c r="K17" s="178">
        <f>ROUND(E17*J17,2)</f>
        <v>-6157.54</v>
      </c>
      <c r="L17" s="178">
        <v>21</v>
      </c>
      <c r="M17" s="178">
        <f>G17*(1+L17/100)</f>
        <v>-7450.6233999999995</v>
      </c>
      <c r="N17" s="178">
        <v>4.1999999999999997E-3</v>
      </c>
      <c r="O17" s="178">
        <f>ROUND(E17*N17,2)</f>
        <v>-0.08</v>
      </c>
      <c r="P17" s="178">
        <v>0</v>
      </c>
      <c r="Q17" s="178">
        <f>ROUND(E17*P17,2)</f>
        <v>0</v>
      </c>
      <c r="R17" s="178"/>
      <c r="S17" s="178"/>
      <c r="T17" s="179">
        <v>0</v>
      </c>
      <c r="U17" s="178">
        <f>ROUND(E17*T17,2)</f>
        <v>0</v>
      </c>
      <c r="V17" s="158"/>
      <c r="W17" s="158"/>
      <c r="X17" s="158"/>
      <c r="Y17" s="158"/>
      <c r="Z17" s="158"/>
      <c r="AA17" s="158"/>
      <c r="AB17" s="158"/>
      <c r="AC17" s="158"/>
      <c r="AD17" s="158"/>
      <c r="AE17" s="158" t="s">
        <v>105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59"/>
      <c r="B18" s="168"/>
      <c r="C18" s="187" t="s">
        <v>118</v>
      </c>
      <c r="D18" s="170"/>
      <c r="E18" s="174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9"/>
      <c r="U18" s="178"/>
      <c r="V18" s="158"/>
      <c r="W18" s="158"/>
      <c r="X18" s="158"/>
      <c r="Y18" s="158"/>
      <c r="Z18" s="158"/>
      <c r="AA18" s="158"/>
      <c r="AB18" s="158"/>
      <c r="AC18" s="158"/>
      <c r="AD18" s="158"/>
      <c r="AE18" s="158" t="s">
        <v>107</v>
      </c>
      <c r="AF18" s="158">
        <v>0</v>
      </c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59"/>
      <c r="B19" s="168"/>
      <c r="C19" s="187" t="s">
        <v>106</v>
      </c>
      <c r="D19" s="170"/>
      <c r="E19" s="174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9"/>
      <c r="U19" s="178"/>
      <c r="V19" s="158"/>
      <c r="W19" s="158"/>
      <c r="X19" s="158"/>
      <c r="Y19" s="158"/>
      <c r="Z19" s="158"/>
      <c r="AA19" s="158"/>
      <c r="AB19" s="158"/>
      <c r="AC19" s="158"/>
      <c r="AD19" s="158"/>
      <c r="AE19" s="158" t="s">
        <v>107</v>
      </c>
      <c r="AF19" s="158">
        <v>0</v>
      </c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59"/>
      <c r="B20" s="168"/>
      <c r="C20" s="187" t="s">
        <v>119</v>
      </c>
      <c r="D20" s="170"/>
      <c r="E20" s="174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9"/>
      <c r="U20" s="178"/>
      <c r="V20" s="158"/>
      <c r="W20" s="158"/>
      <c r="X20" s="158"/>
      <c r="Y20" s="158"/>
      <c r="Z20" s="158"/>
      <c r="AA20" s="158"/>
      <c r="AB20" s="158"/>
      <c r="AC20" s="158"/>
      <c r="AD20" s="158"/>
      <c r="AE20" s="158" t="s">
        <v>107</v>
      </c>
      <c r="AF20" s="158">
        <v>0</v>
      </c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59"/>
      <c r="B21" s="168"/>
      <c r="C21" s="187" t="s">
        <v>108</v>
      </c>
      <c r="D21" s="170"/>
      <c r="E21" s="174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9"/>
      <c r="U21" s="178"/>
      <c r="V21" s="158"/>
      <c r="W21" s="158"/>
      <c r="X21" s="158"/>
      <c r="Y21" s="158"/>
      <c r="Z21" s="158"/>
      <c r="AA21" s="158"/>
      <c r="AB21" s="158"/>
      <c r="AC21" s="158"/>
      <c r="AD21" s="158"/>
      <c r="AE21" s="158" t="s">
        <v>107</v>
      </c>
      <c r="AF21" s="158">
        <v>0</v>
      </c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59"/>
      <c r="B22" s="168"/>
      <c r="C22" s="187" t="s">
        <v>109</v>
      </c>
      <c r="D22" s="170"/>
      <c r="E22" s="174">
        <v>-3.78</v>
      </c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9"/>
      <c r="U22" s="178"/>
      <c r="V22" s="158"/>
      <c r="W22" s="158"/>
      <c r="X22" s="158"/>
      <c r="Y22" s="158"/>
      <c r="Z22" s="158"/>
      <c r="AA22" s="158"/>
      <c r="AB22" s="158"/>
      <c r="AC22" s="158"/>
      <c r="AD22" s="158"/>
      <c r="AE22" s="158" t="s">
        <v>107</v>
      </c>
      <c r="AF22" s="158">
        <v>0</v>
      </c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59"/>
      <c r="B23" s="168"/>
      <c r="C23" s="187" t="s">
        <v>110</v>
      </c>
      <c r="D23" s="170"/>
      <c r="E23" s="174">
        <v>-3.64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9"/>
      <c r="U23" s="178"/>
      <c r="V23" s="158"/>
      <c r="W23" s="158"/>
      <c r="X23" s="158"/>
      <c r="Y23" s="158"/>
      <c r="Z23" s="158"/>
      <c r="AA23" s="158"/>
      <c r="AB23" s="158"/>
      <c r="AC23" s="158"/>
      <c r="AD23" s="158"/>
      <c r="AE23" s="158" t="s">
        <v>107</v>
      </c>
      <c r="AF23" s="158">
        <v>0</v>
      </c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59"/>
      <c r="B24" s="168"/>
      <c r="C24" s="187" t="s">
        <v>111</v>
      </c>
      <c r="D24" s="170"/>
      <c r="E24" s="174">
        <v>-3.92</v>
      </c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9"/>
      <c r="U24" s="178"/>
      <c r="V24" s="158"/>
      <c r="W24" s="158"/>
      <c r="X24" s="158"/>
      <c r="Y24" s="158"/>
      <c r="Z24" s="158"/>
      <c r="AA24" s="158"/>
      <c r="AB24" s="158"/>
      <c r="AC24" s="158"/>
      <c r="AD24" s="158"/>
      <c r="AE24" s="158" t="s">
        <v>107</v>
      </c>
      <c r="AF24" s="158">
        <v>0</v>
      </c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59"/>
      <c r="B25" s="168"/>
      <c r="C25" s="187" t="s">
        <v>112</v>
      </c>
      <c r="D25" s="170"/>
      <c r="E25" s="174">
        <v>-4.0599999999999996</v>
      </c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9"/>
      <c r="U25" s="178"/>
      <c r="V25" s="158"/>
      <c r="W25" s="158"/>
      <c r="X25" s="158"/>
      <c r="Y25" s="158"/>
      <c r="Z25" s="158"/>
      <c r="AA25" s="158"/>
      <c r="AB25" s="158"/>
      <c r="AC25" s="158"/>
      <c r="AD25" s="158"/>
      <c r="AE25" s="158" t="s">
        <v>107</v>
      </c>
      <c r="AF25" s="158">
        <v>0</v>
      </c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59"/>
      <c r="B26" s="168"/>
      <c r="C26" s="187" t="s">
        <v>113</v>
      </c>
      <c r="D26" s="170"/>
      <c r="E26" s="174">
        <v>-3.08</v>
      </c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9"/>
      <c r="U26" s="178"/>
      <c r="V26" s="158"/>
      <c r="W26" s="158"/>
      <c r="X26" s="158"/>
      <c r="Y26" s="158"/>
      <c r="Z26" s="158"/>
      <c r="AA26" s="158"/>
      <c r="AB26" s="158"/>
      <c r="AC26" s="158"/>
      <c r="AD26" s="158"/>
      <c r="AE26" s="158" t="s">
        <v>107</v>
      </c>
      <c r="AF26" s="158">
        <v>0</v>
      </c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59"/>
      <c r="B27" s="168"/>
      <c r="C27" s="188" t="s">
        <v>120</v>
      </c>
      <c r="D27" s="171"/>
      <c r="E27" s="175">
        <v>-18.48</v>
      </c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9"/>
      <c r="U27" s="178"/>
      <c r="V27" s="158"/>
      <c r="W27" s="158"/>
      <c r="X27" s="158"/>
      <c r="Y27" s="158"/>
      <c r="Z27" s="158"/>
      <c r="AA27" s="158"/>
      <c r="AB27" s="158"/>
      <c r="AC27" s="158"/>
      <c r="AD27" s="158"/>
      <c r="AE27" s="158" t="s">
        <v>107</v>
      </c>
      <c r="AF27" s="158">
        <v>1</v>
      </c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ht="22.5" outlineLevel="1" x14ac:dyDescent="0.2">
      <c r="A28" s="159">
        <v>4</v>
      </c>
      <c r="B28" s="168" t="s">
        <v>121</v>
      </c>
      <c r="C28" s="186" t="s">
        <v>122</v>
      </c>
      <c r="D28" s="169" t="s">
        <v>104</v>
      </c>
      <c r="E28" s="173">
        <v>-18.48</v>
      </c>
      <c r="F28" s="178">
        <v>26.35</v>
      </c>
      <c r="G28" s="178">
        <v>-486.95</v>
      </c>
      <c r="H28" s="178">
        <v>0</v>
      </c>
      <c r="I28" s="178">
        <f>ROUND(E28*H28,2)</f>
        <v>0</v>
      </c>
      <c r="J28" s="178">
        <v>26.35</v>
      </c>
      <c r="K28" s="178">
        <f>ROUND(E28*J28,2)</f>
        <v>-486.95</v>
      </c>
      <c r="L28" s="178">
        <v>21</v>
      </c>
      <c r="M28" s="178">
        <f>G28*(1+L28/100)</f>
        <v>-589.20949999999993</v>
      </c>
      <c r="N28" s="178">
        <v>5.9999999999999995E-4</v>
      </c>
      <c r="O28" s="178">
        <f>ROUND(E28*N28,2)</f>
        <v>-0.01</v>
      </c>
      <c r="P28" s="178">
        <v>0</v>
      </c>
      <c r="Q28" s="178">
        <f>ROUND(E28*P28,2)</f>
        <v>0</v>
      </c>
      <c r="R28" s="178"/>
      <c r="S28" s="178"/>
      <c r="T28" s="179">
        <v>0</v>
      </c>
      <c r="U28" s="178">
        <f>ROUND(E28*T28,2)</f>
        <v>0</v>
      </c>
      <c r="V28" s="158"/>
      <c r="W28" s="158"/>
      <c r="X28" s="158"/>
      <c r="Y28" s="158"/>
      <c r="Z28" s="158"/>
      <c r="AA28" s="158"/>
      <c r="AB28" s="158"/>
      <c r="AC28" s="158"/>
      <c r="AD28" s="158"/>
      <c r="AE28" s="158" t="s">
        <v>105</v>
      </c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59">
        <v>5</v>
      </c>
      <c r="B29" s="168" t="s">
        <v>123</v>
      </c>
      <c r="C29" s="186" t="s">
        <v>124</v>
      </c>
      <c r="D29" s="169" t="s">
        <v>125</v>
      </c>
      <c r="E29" s="173">
        <v>-13.2</v>
      </c>
      <c r="F29" s="178">
        <v>102</v>
      </c>
      <c r="G29" s="178">
        <v>-1346.4</v>
      </c>
      <c r="H29" s="178">
        <v>0</v>
      </c>
      <c r="I29" s="178">
        <f>ROUND(E29*H29,2)</f>
        <v>0</v>
      </c>
      <c r="J29" s="178">
        <v>102</v>
      </c>
      <c r="K29" s="178">
        <f>ROUND(E29*J29,2)</f>
        <v>-1346.4</v>
      </c>
      <c r="L29" s="178">
        <v>21</v>
      </c>
      <c r="M29" s="178">
        <f>G29*(1+L29/100)</f>
        <v>-1629.144</v>
      </c>
      <c r="N29" s="178">
        <v>1E-4</v>
      </c>
      <c r="O29" s="178">
        <f>ROUND(E29*N29,2)</f>
        <v>0</v>
      </c>
      <c r="P29" s="178">
        <v>0</v>
      </c>
      <c r="Q29" s="178">
        <f>ROUND(E29*P29,2)</f>
        <v>0</v>
      </c>
      <c r="R29" s="178"/>
      <c r="S29" s="178"/>
      <c r="T29" s="179">
        <v>0</v>
      </c>
      <c r="U29" s="178">
        <f>ROUND(E29*T29,2)</f>
        <v>0</v>
      </c>
      <c r="V29" s="158"/>
      <c r="W29" s="158"/>
      <c r="X29" s="158"/>
      <c r="Y29" s="158"/>
      <c r="Z29" s="158"/>
      <c r="AA29" s="158"/>
      <c r="AB29" s="158"/>
      <c r="AC29" s="158"/>
      <c r="AD29" s="158"/>
      <c r="AE29" s="158" t="s">
        <v>105</v>
      </c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59"/>
      <c r="B30" s="168"/>
      <c r="C30" s="187" t="s">
        <v>106</v>
      </c>
      <c r="D30" s="170"/>
      <c r="E30" s="174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9"/>
      <c r="U30" s="178"/>
      <c r="V30" s="158"/>
      <c r="W30" s="158"/>
      <c r="X30" s="158"/>
      <c r="Y30" s="158"/>
      <c r="Z30" s="158"/>
      <c r="AA30" s="158"/>
      <c r="AB30" s="158"/>
      <c r="AC30" s="158"/>
      <c r="AD30" s="158"/>
      <c r="AE30" s="158" t="s">
        <v>107</v>
      </c>
      <c r="AF30" s="158">
        <v>0</v>
      </c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59"/>
      <c r="B31" s="168"/>
      <c r="C31" s="187" t="s">
        <v>108</v>
      </c>
      <c r="D31" s="170"/>
      <c r="E31" s="174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9"/>
      <c r="U31" s="178"/>
      <c r="V31" s="158"/>
      <c r="W31" s="158"/>
      <c r="X31" s="158"/>
      <c r="Y31" s="158"/>
      <c r="Z31" s="158"/>
      <c r="AA31" s="158"/>
      <c r="AB31" s="158"/>
      <c r="AC31" s="158"/>
      <c r="AD31" s="158"/>
      <c r="AE31" s="158" t="s">
        <v>107</v>
      </c>
      <c r="AF31" s="158">
        <v>0</v>
      </c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59"/>
      <c r="B32" s="168"/>
      <c r="C32" s="187" t="s">
        <v>126</v>
      </c>
      <c r="D32" s="170"/>
      <c r="E32" s="174">
        <v>-2.7</v>
      </c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9"/>
      <c r="U32" s="178"/>
      <c r="V32" s="158"/>
      <c r="W32" s="158"/>
      <c r="X32" s="158"/>
      <c r="Y32" s="158"/>
      <c r="Z32" s="158"/>
      <c r="AA32" s="158"/>
      <c r="AB32" s="158"/>
      <c r="AC32" s="158"/>
      <c r="AD32" s="158"/>
      <c r="AE32" s="158" t="s">
        <v>107</v>
      </c>
      <c r="AF32" s="158">
        <v>0</v>
      </c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59"/>
      <c r="B33" s="168"/>
      <c r="C33" s="187" t="s">
        <v>127</v>
      </c>
      <c r="D33" s="170"/>
      <c r="E33" s="174">
        <v>-2.6</v>
      </c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9"/>
      <c r="U33" s="178"/>
      <c r="V33" s="158"/>
      <c r="W33" s="158"/>
      <c r="X33" s="158"/>
      <c r="Y33" s="158"/>
      <c r="Z33" s="158"/>
      <c r="AA33" s="158"/>
      <c r="AB33" s="158"/>
      <c r="AC33" s="158"/>
      <c r="AD33" s="158"/>
      <c r="AE33" s="158" t="s">
        <v>107</v>
      </c>
      <c r="AF33" s="158">
        <v>0</v>
      </c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outlineLevel="1" x14ac:dyDescent="0.2">
      <c r="A34" s="159"/>
      <c r="B34" s="168"/>
      <c r="C34" s="187" t="s">
        <v>128</v>
      </c>
      <c r="D34" s="170"/>
      <c r="E34" s="174">
        <v>-2.8</v>
      </c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9"/>
      <c r="U34" s="178"/>
      <c r="V34" s="158"/>
      <c r="W34" s="158"/>
      <c r="X34" s="158"/>
      <c r="Y34" s="158"/>
      <c r="Z34" s="158"/>
      <c r="AA34" s="158"/>
      <c r="AB34" s="158"/>
      <c r="AC34" s="158"/>
      <c r="AD34" s="158"/>
      <c r="AE34" s="158" t="s">
        <v>107</v>
      </c>
      <c r="AF34" s="158">
        <v>0</v>
      </c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outlineLevel="1" x14ac:dyDescent="0.2">
      <c r="A35" s="159"/>
      <c r="B35" s="168"/>
      <c r="C35" s="187" t="s">
        <v>129</v>
      </c>
      <c r="D35" s="170"/>
      <c r="E35" s="174">
        <v>-2.9</v>
      </c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9"/>
      <c r="U35" s="178"/>
      <c r="V35" s="158"/>
      <c r="W35" s="158"/>
      <c r="X35" s="158"/>
      <c r="Y35" s="158"/>
      <c r="Z35" s="158"/>
      <c r="AA35" s="158"/>
      <c r="AB35" s="158"/>
      <c r="AC35" s="158"/>
      <c r="AD35" s="158"/>
      <c r="AE35" s="158" t="s">
        <v>107</v>
      </c>
      <c r="AF35" s="158">
        <v>0</v>
      </c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59"/>
      <c r="B36" s="168"/>
      <c r="C36" s="187" t="s">
        <v>130</v>
      </c>
      <c r="D36" s="170"/>
      <c r="E36" s="174">
        <v>-2.2000000000000002</v>
      </c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9"/>
      <c r="U36" s="178"/>
      <c r="V36" s="158"/>
      <c r="W36" s="158"/>
      <c r="X36" s="158"/>
      <c r="Y36" s="158"/>
      <c r="Z36" s="158"/>
      <c r="AA36" s="158"/>
      <c r="AB36" s="158"/>
      <c r="AC36" s="158"/>
      <c r="AD36" s="158"/>
      <c r="AE36" s="158" t="s">
        <v>107</v>
      </c>
      <c r="AF36" s="158">
        <v>0</v>
      </c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ht="22.5" outlineLevel="1" x14ac:dyDescent="0.2">
      <c r="A37" s="159">
        <v>6</v>
      </c>
      <c r="B37" s="168" t="s">
        <v>131</v>
      </c>
      <c r="C37" s="186" t="s">
        <v>132</v>
      </c>
      <c r="D37" s="169" t="s">
        <v>133</v>
      </c>
      <c r="E37" s="173">
        <v>-19.404</v>
      </c>
      <c r="F37" s="178">
        <v>1742.5</v>
      </c>
      <c r="G37" s="178">
        <v>-33811.47</v>
      </c>
      <c r="H37" s="178">
        <v>1742.5</v>
      </c>
      <c r="I37" s="178">
        <f>ROUND(E37*H37,2)</f>
        <v>-33811.47</v>
      </c>
      <c r="J37" s="178">
        <v>0</v>
      </c>
      <c r="K37" s="178">
        <f>ROUND(E37*J37,2)</f>
        <v>0</v>
      </c>
      <c r="L37" s="178">
        <v>21</v>
      </c>
      <c r="M37" s="178">
        <f>G37*(1+L37/100)</f>
        <v>-40911.878700000001</v>
      </c>
      <c r="N37" s="178">
        <v>0.03</v>
      </c>
      <c r="O37" s="178">
        <f>ROUND(E37*N37,2)</f>
        <v>-0.57999999999999996</v>
      </c>
      <c r="P37" s="178">
        <v>0</v>
      </c>
      <c r="Q37" s="178">
        <f>ROUND(E37*P37,2)</f>
        <v>0</v>
      </c>
      <c r="R37" s="178"/>
      <c r="S37" s="178"/>
      <c r="T37" s="179">
        <v>0</v>
      </c>
      <c r="U37" s="178">
        <f>ROUND(E37*T37,2)</f>
        <v>0</v>
      </c>
      <c r="V37" s="158"/>
      <c r="W37" s="158"/>
      <c r="X37" s="158"/>
      <c r="Y37" s="158"/>
      <c r="Z37" s="158"/>
      <c r="AA37" s="158"/>
      <c r="AB37" s="158"/>
      <c r="AC37" s="158"/>
      <c r="AD37" s="158"/>
      <c r="AE37" s="158" t="s">
        <v>134</v>
      </c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ht="33.75" outlineLevel="1" x14ac:dyDescent="0.2">
      <c r="A38" s="159"/>
      <c r="B38" s="168"/>
      <c r="C38" s="187" t="s">
        <v>135</v>
      </c>
      <c r="D38" s="170"/>
      <c r="E38" s="174"/>
      <c r="F38" s="178"/>
      <c r="G38" s="178"/>
      <c r="H38" s="178"/>
      <c r="I38" s="178"/>
      <c r="J38" s="178"/>
      <c r="K38" s="178"/>
      <c r="L38" s="178"/>
      <c r="M38" s="178"/>
      <c r="N38" s="178"/>
      <c r="O38" s="178"/>
      <c r="P38" s="178"/>
      <c r="Q38" s="178"/>
      <c r="R38" s="178"/>
      <c r="S38" s="178"/>
      <c r="T38" s="179"/>
      <c r="U38" s="178"/>
      <c r="V38" s="158"/>
      <c r="W38" s="158"/>
      <c r="X38" s="158"/>
      <c r="Y38" s="158"/>
      <c r="Z38" s="158"/>
      <c r="AA38" s="158"/>
      <c r="AB38" s="158"/>
      <c r="AC38" s="158"/>
      <c r="AD38" s="158"/>
      <c r="AE38" s="158" t="s">
        <v>107</v>
      </c>
      <c r="AF38" s="158">
        <v>0</v>
      </c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ht="33.75" outlineLevel="1" x14ac:dyDescent="0.2">
      <c r="A39" s="159"/>
      <c r="B39" s="168"/>
      <c r="C39" s="187" t="s">
        <v>136</v>
      </c>
      <c r="D39" s="170"/>
      <c r="E39" s="174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9"/>
      <c r="U39" s="178"/>
      <c r="V39" s="158"/>
      <c r="W39" s="158"/>
      <c r="X39" s="158"/>
      <c r="Y39" s="158"/>
      <c r="Z39" s="158"/>
      <c r="AA39" s="158"/>
      <c r="AB39" s="158"/>
      <c r="AC39" s="158"/>
      <c r="AD39" s="158"/>
      <c r="AE39" s="158" t="s">
        <v>107</v>
      </c>
      <c r="AF39" s="158">
        <v>0</v>
      </c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ht="22.5" outlineLevel="1" x14ac:dyDescent="0.2">
      <c r="A40" s="159"/>
      <c r="B40" s="168"/>
      <c r="C40" s="187" t="s">
        <v>137</v>
      </c>
      <c r="D40" s="170"/>
      <c r="E40" s="174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9"/>
      <c r="U40" s="178"/>
      <c r="V40" s="158"/>
      <c r="W40" s="158"/>
      <c r="X40" s="158"/>
      <c r="Y40" s="158"/>
      <c r="Z40" s="158"/>
      <c r="AA40" s="158"/>
      <c r="AB40" s="158"/>
      <c r="AC40" s="158"/>
      <c r="AD40" s="158"/>
      <c r="AE40" s="158" t="s">
        <v>107</v>
      </c>
      <c r="AF40" s="158">
        <v>0</v>
      </c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ht="22.5" outlineLevel="1" x14ac:dyDescent="0.2">
      <c r="A41" s="159"/>
      <c r="B41" s="168"/>
      <c r="C41" s="187" t="s">
        <v>138</v>
      </c>
      <c r="D41" s="170"/>
      <c r="E41" s="174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9"/>
      <c r="U41" s="178"/>
      <c r="V41" s="158"/>
      <c r="W41" s="158"/>
      <c r="X41" s="158"/>
      <c r="Y41" s="158"/>
      <c r="Z41" s="158"/>
      <c r="AA41" s="158"/>
      <c r="AB41" s="158"/>
      <c r="AC41" s="158"/>
      <c r="AD41" s="158"/>
      <c r="AE41" s="158" t="s">
        <v>107</v>
      </c>
      <c r="AF41" s="158">
        <v>0</v>
      </c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outlineLevel="1" x14ac:dyDescent="0.2">
      <c r="A42" s="159"/>
      <c r="B42" s="168"/>
      <c r="C42" s="187" t="s">
        <v>139</v>
      </c>
      <c r="D42" s="170"/>
      <c r="E42" s="174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9"/>
      <c r="U42" s="178"/>
      <c r="V42" s="158"/>
      <c r="W42" s="158"/>
      <c r="X42" s="158"/>
      <c r="Y42" s="158"/>
      <c r="Z42" s="158"/>
      <c r="AA42" s="158"/>
      <c r="AB42" s="158"/>
      <c r="AC42" s="158"/>
      <c r="AD42" s="158"/>
      <c r="AE42" s="158" t="s">
        <v>107</v>
      </c>
      <c r="AF42" s="158">
        <v>0</v>
      </c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outlineLevel="1" x14ac:dyDescent="0.2">
      <c r="A43" s="159"/>
      <c r="B43" s="168"/>
      <c r="C43" s="187" t="s">
        <v>119</v>
      </c>
      <c r="D43" s="170"/>
      <c r="E43" s="174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9"/>
      <c r="U43" s="178"/>
      <c r="V43" s="158"/>
      <c r="W43" s="158"/>
      <c r="X43" s="158"/>
      <c r="Y43" s="158"/>
      <c r="Z43" s="158"/>
      <c r="AA43" s="158"/>
      <c r="AB43" s="158"/>
      <c r="AC43" s="158"/>
      <c r="AD43" s="158"/>
      <c r="AE43" s="158" t="s">
        <v>107</v>
      </c>
      <c r="AF43" s="158">
        <v>0</v>
      </c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59"/>
      <c r="B44" s="168"/>
      <c r="C44" s="187" t="s">
        <v>108</v>
      </c>
      <c r="D44" s="170"/>
      <c r="E44" s="174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9"/>
      <c r="U44" s="178"/>
      <c r="V44" s="158"/>
      <c r="W44" s="158"/>
      <c r="X44" s="158"/>
      <c r="Y44" s="158"/>
      <c r="Z44" s="158"/>
      <c r="AA44" s="158"/>
      <c r="AB44" s="158"/>
      <c r="AC44" s="158"/>
      <c r="AD44" s="158"/>
      <c r="AE44" s="158" t="s">
        <v>107</v>
      </c>
      <c r="AF44" s="158">
        <v>0</v>
      </c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outlineLevel="1" x14ac:dyDescent="0.2">
      <c r="A45" s="159"/>
      <c r="B45" s="168"/>
      <c r="C45" s="187" t="s">
        <v>109</v>
      </c>
      <c r="D45" s="170"/>
      <c r="E45" s="174">
        <v>-3.78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9"/>
      <c r="U45" s="178"/>
      <c r="V45" s="158"/>
      <c r="W45" s="158"/>
      <c r="X45" s="158"/>
      <c r="Y45" s="158"/>
      <c r="Z45" s="158"/>
      <c r="AA45" s="158"/>
      <c r="AB45" s="158"/>
      <c r="AC45" s="158"/>
      <c r="AD45" s="158"/>
      <c r="AE45" s="158" t="s">
        <v>107</v>
      </c>
      <c r="AF45" s="158">
        <v>0</v>
      </c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outlineLevel="1" x14ac:dyDescent="0.2">
      <c r="A46" s="159"/>
      <c r="B46" s="168"/>
      <c r="C46" s="187" t="s">
        <v>110</v>
      </c>
      <c r="D46" s="170"/>
      <c r="E46" s="174">
        <v>-3.64</v>
      </c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9"/>
      <c r="U46" s="178"/>
      <c r="V46" s="158"/>
      <c r="W46" s="158"/>
      <c r="X46" s="158"/>
      <c r="Y46" s="158"/>
      <c r="Z46" s="158"/>
      <c r="AA46" s="158"/>
      <c r="AB46" s="158"/>
      <c r="AC46" s="158"/>
      <c r="AD46" s="158"/>
      <c r="AE46" s="158" t="s">
        <v>107</v>
      </c>
      <c r="AF46" s="158">
        <v>0</v>
      </c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59"/>
      <c r="B47" s="168"/>
      <c r="C47" s="187" t="s">
        <v>111</v>
      </c>
      <c r="D47" s="170"/>
      <c r="E47" s="174">
        <v>-3.92</v>
      </c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9"/>
      <c r="U47" s="178"/>
      <c r="V47" s="158"/>
      <c r="W47" s="158"/>
      <c r="X47" s="158"/>
      <c r="Y47" s="158"/>
      <c r="Z47" s="158"/>
      <c r="AA47" s="158"/>
      <c r="AB47" s="158"/>
      <c r="AC47" s="158"/>
      <c r="AD47" s="158"/>
      <c r="AE47" s="158" t="s">
        <v>107</v>
      </c>
      <c r="AF47" s="158">
        <v>0</v>
      </c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outlineLevel="1" x14ac:dyDescent="0.2">
      <c r="A48" s="159"/>
      <c r="B48" s="168"/>
      <c r="C48" s="187" t="s">
        <v>112</v>
      </c>
      <c r="D48" s="170"/>
      <c r="E48" s="174">
        <v>-4.0599999999999996</v>
      </c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9"/>
      <c r="U48" s="178"/>
      <c r="V48" s="158"/>
      <c r="W48" s="158"/>
      <c r="X48" s="158"/>
      <c r="Y48" s="158"/>
      <c r="Z48" s="158"/>
      <c r="AA48" s="158"/>
      <c r="AB48" s="158"/>
      <c r="AC48" s="158"/>
      <c r="AD48" s="158"/>
      <c r="AE48" s="158" t="s">
        <v>107</v>
      </c>
      <c r="AF48" s="158">
        <v>0</v>
      </c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</row>
    <row r="49" spans="1:60" outlineLevel="1" x14ac:dyDescent="0.2">
      <c r="A49" s="159"/>
      <c r="B49" s="168"/>
      <c r="C49" s="187" t="s">
        <v>113</v>
      </c>
      <c r="D49" s="170"/>
      <c r="E49" s="174">
        <v>-3.08</v>
      </c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9"/>
      <c r="U49" s="178"/>
      <c r="V49" s="158"/>
      <c r="W49" s="158"/>
      <c r="X49" s="158"/>
      <c r="Y49" s="158"/>
      <c r="Z49" s="158"/>
      <c r="AA49" s="158"/>
      <c r="AB49" s="158"/>
      <c r="AC49" s="158"/>
      <c r="AD49" s="158"/>
      <c r="AE49" s="158" t="s">
        <v>107</v>
      </c>
      <c r="AF49" s="158">
        <v>0</v>
      </c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outlineLevel="1" x14ac:dyDescent="0.2">
      <c r="A50" s="159"/>
      <c r="B50" s="168"/>
      <c r="C50" s="188" t="s">
        <v>120</v>
      </c>
      <c r="D50" s="171"/>
      <c r="E50" s="175">
        <v>-18.48</v>
      </c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9"/>
      <c r="U50" s="178"/>
      <c r="V50" s="158"/>
      <c r="W50" s="158"/>
      <c r="X50" s="158"/>
      <c r="Y50" s="158"/>
      <c r="Z50" s="158"/>
      <c r="AA50" s="158"/>
      <c r="AB50" s="158"/>
      <c r="AC50" s="158"/>
      <c r="AD50" s="158"/>
      <c r="AE50" s="158" t="s">
        <v>107</v>
      </c>
      <c r="AF50" s="158">
        <v>1</v>
      </c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</row>
    <row r="51" spans="1:60" outlineLevel="1" x14ac:dyDescent="0.2">
      <c r="A51" s="159"/>
      <c r="B51" s="168"/>
      <c r="C51" s="188" t="s">
        <v>120</v>
      </c>
      <c r="D51" s="171"/>
      <c r="E51" s="175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9"/>
      <c r="U51" s="178"/>
      <c r="V51" s="158"/>
      <c r="W51" s="158"/>
      <c r="X51" s="158"/>
      <c r="Y51" s="158"/>
      <c r="Z51" s="158"/>
      <c r="AA51" s="158"/>
      <c r="AB51" s="158"/>
      <c r="AC51" s="158"/>
      <c r="AD51" s="158"/>
      <c r="AE51" s="158" t="s">
        <v>107</v>
      </c>
      <c r="AF51" s="158">
        <v>1</v>
      </c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</row>
    <row r="52" spans="1:60" outlineLevel="1" x14ac:dyDescent="0.2">
      <c r="A52" s="159"/>
      <c r="B52" s="168"/>
      <c r="C52" s="187" t="s">
        <v>140</v>
      </c>
      <c r="D52" s="170"/>
      <c r="E52" s="174">
        <v>-0.92400000000000004</v>
      </c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9"/>
      <c r="U52" s="178"/>
      <c r="V52" s="158"/>
      <c r="W52" s="158"/>
      <c r="X52" s="158"/>
      <c r="Y52" s="158"/>
      <c r="Z52" s="158"/>
      <c r="AA52" s="158"/>
      <c r="AB52" s="158"/>
      <c r="AC52" s="158"/>
      <c r="AD52" s="158"/>
      <c r="AE52" s="158" t="s">
        <v>107</v>
      </c>
      <c r="AF52" s="158">
        <v>0</v>
      </c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outlineLevel="1" x14ac:dyDescent="0.2">
      <c r="A53" s="159">
        <v>7</v>
      </c>
      <c r="B53" s="168" t="s">
        <v>141</v>
      </c>
      <c r="C53" s="186" t="s">
        <v>142</v>
      </c>
      <c r="D53" s="169" t="s">
        <v>143</v>
      </c>
      <c r="E53" s="173">
        <v>-0.67418</v>
      </c>
      <c r="F53" s="178">
        <v>379.1</v>
      </c>
      <c r="G53" s="178">
        <v>-255.58</v>
      </c>
      <c r="H53" s="178">
        <v>0</v>
      </c>
      <c r="I53" s="178">
        <f>ROUND(E53*H53,2)</f>
        <v>0</v>
      </c>
      <c r="J53" s="178">
        <v>379.1</v>
      </c>
      <c r="K53" s="178">
        <f>ROUND(E53*J53,2)</f>
        <v>-255.58</v>
      </c>
      <c r="L53" s="178">
        <v>21</v>
      </c>
      <c r="M53" s="178">
        <f>G53*(1+L53/100)</f>
        <v>-309.2518</v>
      </c>
      <c r="N53" s="178">
        <v>0</v>
      </c>
      <c r="O53" s="178">
        <f>ROUND(E53*N53,2)</f>
        <v>0</v>
      </c>
      <c r="P53" s="178">
        <v>0</v>
      </c>
      <c r="Q53" s="178">
        <f>ROUND(E53*P53,2)</f>
        <v>0</v>
      </c>
      <c r="R53" s="178"/>
      <c r="S53" s="178"/>
      <c r="T53" s="179">
        <v>0</v>
      </c>
      <c r="U53" s="178">
        <f>ROUND(E53*T53,2)</f>
        <v>0</v>
      </c>
      <c r="V53" s="158"/>
      <c r="W53" s="158"/>
      <c r="X53" s="158"/>
      <c r="Y53" s="158"/>
      <c r="Z53" s="158"/>
      <c r="AA53" s="158"/>
      <c r="AB53" s="158"/>
      <c r="AC53" s="158"/>
      <c r="AD53" s="158"/>
      <c r="AE53" s="158" t="s">
        <v>144</v>
      </c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</row>
    <row r="54" spans="1:60" outlineLevel="1" x14ac:dyDescent="0.2">
      <c r="A54" s="159"/>
      <c r="B54" s="168"/>
      <c r="C54" s="187" t="s">
        <v>145</v>
      </c>
      <c r="D54" s="170"/>
      <c r="E54" s="174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9"/>
      <c r="U54" s="178"/>
      <c r="V54" s="158"/>
      <c r="W54" s="158"/>
      <c r="X54" s="158"/>
      <c r="Y54" s="158"/>
      <c r="Z54" s="158"/>
      <c r="AA54" s="158"/>
      <c r="AB54" s="158"/>
      <c r="AC54" s="158"/>
      <c r="AD54" s="158"/>
      <c r="AE54" s="158" t="s">
        <v>107</v>
      </c>
      <c r="AF54" s="158">
        <v>0</v>
      </c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</row>
    <row r="55" spans="1:60" outlineLevel="1" x14ac:dyDescent="0.2">
      <c r="A55" s="159"/>
      <c r="B55" s="168"/>
      <c r="C55" s="187" t="s">
        <v>146</v>
      </c>
      <c r="D55" s="170"/>
      <c r="E55" s="174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9"/>
      <c r="U55" s="178"/>
      <c r="V55" s="158"/>
      <c r="W55" s="158"/>
      <c r="X55" s="158"/>
      <c r="Y55" s="158"/>
      <c r="Z55" s="158"/>
      <c r="AA55" s="158"/>
      <c r="AB55" s="158"/>
      <c r="AC55" s="158"/>
      <c r="AD55" s="158"/>
      <c r="AE55" s="158" t="s">
        <v>107</v>
      </c>
      <c r="AF55" s="158">
        <v>0</v>
      </c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</row>
    <row r="56" spans="1:60" outlineLevel="1" x14ac:dyDescent="0.2">
      <c r="A56" s="180"/>
      <c r="B56" s="181"/>
      <c r="C56" s="189" t="s">
        <v>147</v>
      </c>
      <c r="D56" s="182"/>
      <c r="E56" s="183">
        <v>-0.67418</v>
      </c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5"/>
      <c r="U56" s="184"/>
      <c r="V56" s="158"/>
      <c r="W56" s="158"/>
      <c r="X56" s="158"/>
      <c r="Y56" s="158"/>
      <c r="Z56" s="158"/>
      <c r="AA56" s="158"/>
      <c r="AB56" s="158"/>
      <c r="AC56" s="158"/>
      <c r="AD56" s="158"/>
      <c r="AE56" s="158" t="s">
        <v>107</v>
      </c>
      <c r="AF56" s="158">
        <v>0</v>
      </c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x14ac:dyDescent="0.2">
      <c r="A57" s="6"/>
      <c r="B57" s="7" t="s">
        <v>148</v>
      </c>
      <c r="C57" s="190" t="s">
        <v>148</v>
      </c>
      <c r="D57" s="9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15</v>
      </c>
      <c r="AD57">
        <v>21</v>
      </c>
    </row>
    <row r="58" spans="1:60" x14ac:dyDescent="0.2">
      <c r="C58" s="191"/>
      <c r="D58" s="153"/>
      <c r="AE58" t="s">
        <v>149</v>
      </c>
    </row>
    <row r="59" spans="1:60" x14ac:dyDescent="0.2">
      <c r="D59" s="153"/>
    </row>
    <row r="60" spans="1:60" x14ac:dyDescent="0.2">
      <c r="D60" s="153"/>
    </row>
    <row r="61" spans="1:60" x14ac:dyDescent="0.2">
      <c r="D61" s="153"/>
    </row>
    <row r="62" spans="1:60" x14ac:dyDescent="0.2">
      <c r="D62" s="153"/>
    </row>
    <row r="63" spans="1:60" x14ac:dyDescent="0.2">
      <c r="D63" s="153"/>
    </row>
    <row r="64" spans="1:60" x14ac:dyDescent="0.2">
      <c r="D64" s="153"/>
    </row>
    <row r="65" spans="4:4" x14ac:dyDescent="0.2">
      <c r="D65" s="153"/>
    </row>
    <row r="66" spans="4:4" x14ac:dyDescent="0.2">
      <c r="D66" s="153"/>
    </row>
    <row r="67" spans="4:4" x14ac:dyDescent="0.2">
      <c r="D67" s="153"/>
    </row>
    <row r="68" spans="4:4" x14ac:dyDescent="0.2">
      <c r="D68" s="153"/>
    </row>
    <row r="69" spans="4:4" x14ac:dyDescent="0.2">
      <c r="D69" s="153"/>
    </row>
    <row r="70" spans="4:4" x14ac:dyDescent="0.2">
      <c r="D70" s="153"/>
    </row>
    <row r="71" spans="4:4" x14ac:dyDescent="0.2">
      <c r="D71" s="153"/>
    </row>
    <row r="72" spans="4:4" x14ac:dyDescent="0.2">
      <c r="D72" s="153"/>
    </row>
    <row r="73" spans="4:4" x14ac:dyDescent="0.2">
      <c r="D73" s="153"/>
    </row>
    <row r="74" spans="4:4" x14ac:dyDescent="0.2">
      <c r="D74" s="153"/>
    </row>
    <row r="75" spans="4:4" x14ac:dyDescent="0.2">
      <c r="D75" s="153"/>
    </row>
    <row r="76" spans="4:4" x14ac:dyDescent="0.2">
      <c r="D76" s="153"/>
    </row>
    <row r="77" spans="4:4" x14ac:dyDescent="0.2">
      <c r="D77" s="153"/>
    </row>
    <row r="78" spans="4:4" x14ac:dyDescent="0.2">
      <c r="D78" s="153"/>
    </row>
    <row r="79" spans="4:4" x14ac:dyDescent="0.2">
      <c r="D79" s="153"/>
    </row>
    <row r="80" spans="4:4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ZL10-19 ZL15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'ZL10-19 ZL15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2015-07-16T14:03:59Z</cp:lastPrinted>
  <dcterms:created xsi:type="dcterms:W3CDTF">2009-04-08T07:15:50Z</dcterms:created>
  <dcterms:modified xsi:type="dcterms:W3CDTF">2015-07-16T14:04:16Z</dcterms:modified>
</cp:coreProperties>
</file>